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20\19_ноябрь_2020\Совет_19_11_2020\44_исп_бюджета_за_2019\"/>
    </mc:Choice>
  </mc:AlternateContent>
  <bookViews>
    <workbookView xWindow="0" yWindow="0" windowWidth="28575" windowHeight="13050"/>
  </bookViews>
  <sheets>
    <sheet name="расходы по ВР" sheetId="1" r:id="rId1"/>
  </sheets>
  <definedNames>
    <definedName name="_xlnm._FilterDatabase" localSheetId="0" hidden="1">'расходы по ВР'!$E$8:$G$40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" l="1"/>
  <c r="H26" i="1"/>
  <c r="I32" i="1" l="1"/>
  <c r="H32" i="1"/>
  <c r="J33" i="1"/>
  <c r="J35" i="1"/>
  <c r="I29" i="1"/>
  <c r="H29" i="1"/>
  <c r="J31" i="1"/>
  <c r="H24" i="1"/>
  <c r="I24" i="1"/>
  <c r="I36" i="1" l="1"/>
  <c r="H36" i="1"/>
  <c r="I9" i="1" l="1"/>
  <c r="H9" i="1"/>
  <c r="J10" i="1"/>
  <c r="J11" i="1"/>
  <c r="J9" i="1" l="1"/>
  <c r="I38" i="1" l="1"/>
  <c r="I22" i="1"/>
  <c r="I18" i="1"/>
  <c r="I16" i="1"/>
  <c r="I40" i="1" l="1"/>
  <c r="J19" i="1"/>
  <c r="J14" i="1"/>
  <c r="J12" i="1" l="1"/>
  <c r="H22" i="1"/>
  <c r="J22" i="1" s="1"/>
  <c r="J21" i="1"/>
  <c r="J20" i="1"/>
  <c r="J27" i="1"/>
  <c r="J15" i="1"/>
  <c r="J37" i="1"/>
  <c r="J23" i="1" l="1"/>
  <c r="J36" i="1"/>
  <c r="J32" i="1"/>
  <c r="J34" i="1"/>
  <c r="J24" i="1"/>
  <c r="J25" i="1"/>
  <c r="H38" i="1"/>
  <c r="J39" i="1"/>
  <c r="H16" i="1"/>
  <c r="J16" i="1" s="1"/>
  <c r="J17" i="1"/>
  <c r="J26" i="1"/>
  <c r="J28" i="1"/>
  <c r="J29" i="1"/>
  <c r="J30" i="1"/>
  <c r="H18" i="1"/>
  <c r="J18" i="1" s="1"/>
  <c r="J38" i="1" l="1"/>
  <c r="H40" i="1"/>
  <c r="J40" i="1" s="1"/>
</calcChain>
</file>

<file path=xl/sharedStrings.xml><?xml version="1.0" encoding="utf-8"?>
<sst xmlns="http://schemas.openxmlformats.org/spreadsheetml/2006/main" count="99" uniqueCount="99">
  <si>
    <t>Номер</t>
  </si>
  <si>
    <t>Наименование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</si>
  <si>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</si>
  <si>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</si>
  <si>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</si>
  <si>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</si>
  <si>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</si>
  <si>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</si>
  <si>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</si>
  <si>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</si>
  <si>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</si>
  <si>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</si>
  <si>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</si>
  <si>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</si>
  <si>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</si>
  <si>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</si>
  <si>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</si>
  <si>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</si>
  <si>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</si>
  <si>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</si>
  <si>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3.</t>
  </si>
  <si>
    <t>НАЦИОНАЛЬНАЯ ЭКОНОМИКА</t>
  </si>
  <si>
    <t>0400</t>
  </si>
  <si>
    <t>3.1.</t>
  </si>
  <si>
    <t>3.2.</t>
  </si>
  <si>
    <t>Другие  вопросы в области национальной экономики</t>
  </si>
  <si>
    <t>0412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</si>
  <si>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</si>
  <si>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</si>
  <si>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</si>
  <si>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</si>
  <si>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</si>
  <si>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</si>
  <si>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</si>
  <si>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</si>
  <si>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</si>
  <si>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</si>
  <si>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</si>
  <si>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</si>
  <si>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</si>
  <si>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</si>
  <si>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</si>
  <si>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</si>
  <si>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</si>
  <si>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8.</t>
  </si>
  <si>
    <t>СОЦИАЛЬНАЯ ПОЛИТИКА</t>
  </si>
  <si>
    <t>8.1.</t>
  </si>
  <si>
    <t>Охрана семьи и детства</t>
  </si>
  <si>
    <t>9.</t>
  </si>
  <si>
    <t>ФИЗИЧЕСКАЯ КУЛЬТУРА И СПОРТ</t>
  </si>
  <si>
    <t>1100</t>
  </si>
  <si>
    <t>9.1.</t>
  </si>
  <si>
    <t>1102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</si>
  <si>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</si>
  <si>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</si>
  <si>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</si>
  <si>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</si>
  <si>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</si>
  <si>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</si>
  <si>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</si>
  <si>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</si>
  <si>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</si>
  <si>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</si>
  <si>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</si>
  <si>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8.2.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</si>
  <si>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</si>
  <si>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</si>
  <si>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</si>
  <si>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</si>
  <si>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</si>
  <si>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</si>
  <si>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</si>
  <si>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</si>
  <si>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</si>
  <si>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</si>
  <si>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Дорожное хозяйство (дорожные фонды)</t>
  </si>
  <si>
    <t>1.3.</t>
  </si>
  <si>
    <t>Защита населения и территории от чрезвычайных ситуаций природного и  техногеннного характера, гражданская оборона</t>
  </si>
  <si>
    <t>КУЛЬТУРА,  КИНЕМАТОГРАФИЯ</t>
  </si>
  <si>
    <t>Массовый спорт</t>
  </si>
  <si>
    <t>% исполнения</t>
  </si>
  <si>
    <t>Показатели расходов местного бюджета муниципального образования город Петергоф</t>
  </si>
  <si>
    <t>1.4.</t>
  </si>
  <si>
    <t>1.5.</t>
  </si>
  <si>
    <t>Исполнено на отчетную дату</t>
  </si>
  <si>
    <t>Утвержденный план на 2018 год</t>
  </si>
  <si>
    <t>7.2.</t>
  </si>
  <si>
    <t>Другие вопросы в области культуры, кинематографии</t>
  </si>
  <si>
    <t>0804</t>
  </si>
  <si>
    <t>8.3.</t>
  </si>
  <si>
    <t>Пенсионное обеспечение</t>
  </si>
  <si>
    <t>Другие вопросы в области социальной политики</t>
  </si>
  <si>
    <t>0107</t>
  </si>
  <si>
    <t>1.6.</t>
  </si>
  <si>
    <t>за 2019 год по разделам и подразделам классификации расходов бюджетов</t>
  </si>
  <si>
    <t>Обеспечение проведения выборов и референдумов</t>
  </si>
  <si>
    <t xml:space="preserve">Молодежная политика </t>
  </si>
  <si>
    <t>Приложение №3 к решению Муниципального Совета МО г.Петергоф</t>
  </si>
  <si>
    <t>от 19.11.2020 года  №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</si>
</sst>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horizontal="right"/>
    </xf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right" vertical="distributed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/>
    <xf numFmtId="2" fontId="1" fillId="0" borderId="1" xfId="0" applyNumberFormat="1" applyFont="1" applyBorder="1"/>
    <xf numFmtId="2" fontId="6" fillId="0" borderId="1" xfId="0" applyNumberFormat="1" applyFont="1" applyBorder="1"/>
    <xf numFmtId="2" fontId="2" fillId="0" borderId="1" xfId="0" applyNumberFormat="1" applyFont="1" applyBorder="1"/>
    <xf numFmtId="2" fontId="5" fillId="0" borderId="1" xfId="0" applyNumberFormat="1" applyFont="1" applyBorder="1"/>
    <xf numFmtId="0" fontId="7" fillId="0" borderId="0" xfId="0" applyFont="1"/>
    <xf numFmtId="0" fontId="1" fillId="0" borderId="0" xfId="0" applyFont="1" applyAlignment="1">
      <alignment wrapText="1" shrinkToFit="1"/>
    </xf>
    <xf numFmtId="0" fontId="8" fillId="0" borderId="0" xfId="0" applyFont="1" applyAlignment="1">
      <alignment horizontal="center"/>
    </xf>
    <xf numFmtId="0" fontId="4" fillId="0" borderId="4" xfId="0" applyFont="1" applyBorder="1" applyAlignment="1">
      <alignment horizontal="left" vertical="justify"/>
    </xf>
    <xf numFmtId="0" fontId="4" fillId="0" borderId="5" xfId="0" applyFont="1" applyBorder="1" applyAlignment="1">
      <alignment horizontal="left" vertical="justify"/>
    </xf>
    <xf numFmtId="0" fontId="4" fillId="0" borderId="6" xfId="0" applyFont="1" applyBorder="1" applyAlignment="1">
      <alignment horizontal="left" vertical="justify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left" vertical="distributed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4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distributed"/>
    </xf>
    <xf numFmtId="164" fontId="2" fillId="0" borderId="3" xfId="0" applyNumberFormat="1" applyFont="1" applyBorder="1" applyAlignment="1">
      <alignment horizontal="center" vertical="justify" wrapText="1" shrinkToFit="1"/>
    </xf>
    <xf numFmtId="0" fontId="8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center"/>
    </xf>
    <xf numFmtId="0" fontId="8" fillId="0" borderId="2" xfId="0" applyFont="1" applyBorder="1"/>
    <xf numFmtId="0" fontId="4" fillId="0" borderId="4" xfId="0" applyFont="1" applyBorder="1" applyAlignment="1">
      <alignment horizontal="left" vertical="distributed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5" xfId="0" applyFont="1" applyBorder="1" applyAlignment="1">
      <alignment horizontal="left" vertical="distributed"/>
    </xf>
    <xf numFmtId="0" fontId="9" fillId="0" borderId="6" xfId="0" applyFont="1" applyBorder="1" applyAlignment="1">
      <alignment horizontal="left" vertical="distributed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 vertical="distributed"/>
    </xf>
    <xf numFmtId="49" fontId="4" fillId="0" borderId="1" xfId="0" applyNumberFormat="1" applyFont="1" applyBorder="1" applyAlignment="1">
      <alignment horizontal="left" vertical="distributed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 wrapText="1" shrinkToFit="1"/>
    </xf>
    <xf numFmtId="0" fontId="4" fillId="0" borderId="5" xfId="0" applyFont="1" applyBorder="1" applyAlignment="1">
      <alignment horizontal="left" wrapText="1" shrinkToFit="1"/>
    </xf>
    <xf numFmtId="0" fontId="4" fillId="0" borderId="6" xfId="0" applyFont="1" applyBorder="1" applyAlignment="1">
      <alignment horizontal="left" wrapText="1" shrinkToFit="1"/>
    </xf>
    <xf numFmtId="0" fontId="4" fillId="0" borderId="4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justify"/>
    </xf>
    <xf numFmtId="0" fontId="2" fillId="0" borderId="8" xfId="0" applyFont="1" applyBorder="1" applyAlignment="1">
      <alignment horizontal="center" vertical="justify"/>
    </xf>
    <xf numFmtId="0" fontId="2" fillId="0" borderId="9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zoomScale="69" zoomScaleNormal="69" workbookViewId="0">
      <selection activeCell="E3" sqref="E3"/>
    </sheetView>
  </sheetViews>
  <sheetFormatPr defaultColWidth="9.140625" defaultRowHeight="15" x14ac:dyDescent="0.25"/>
  <cols>
    <col min="1" max="1" width="12.140625" style="6" customWidth="1"/>
    <col min="2" max="3" width="9.140625" style="7"/>
    <col min="4" max="4" width="30.7109375" style="7" customWidth="1"/>
    <col min="5" max="5" width="11.5703125" style="9" customWidth="1"/>
    <col min="6" max="7" width="0.42578125" style="9" hidden="1" customWidth="1"/>
    <col min="8" max="8" width="15.85546875" style="6" customWidth="1"/>
    <col min="9" max="9" width="14.42578125" style="6" customWidth="1"/>
    <col min="10" max="10" width="11.140625" style="6" customWidth="1"/>
    <col min="11" max="16384" width="9.140625" style="6"/>
  </cols>
  <sheetData>
    <row r="1" spans="1:10" x14ac:dyDescent="0.25">
      <c r="D1" s="34" t="s">
        <v>97</v>
      </c>
      <c r="E1" s="34"/>
      <c r="F1" s="34"/>
      <c r="G1" s="34"/>
      <c r="H1" s="34"/>
      <c r="I1" s="34"/>
      <c r="J1" s="34"/>
    </row>
    <row r="2" spans="1:10" ht="10.5" customHeight="1" x14ac:dyDescent="0.25">
      <c r="B2" s="6"/>
      <c r="C2" s="20"/>
      <c r="D2" s="20"/>
      <c r="E2" s="39" t="s">
        <v>98</v>
      </c>
      <c r="F2" s="39"/>
      <c r="G2" s="39"/>
      <c r="H2" s="39"/>
      <c r="I2" s="39"/>
      <c r="J2" s="39"/>
    </row>
    <row r="3" spans="1:10" ht="8.25" customHeight="1" x14ac:dyDescent="0.25">
      <c r="B3" s="6"/>
      <c r="C3" s="20"/>
      <c r="D3" s="20"/>
      <c r="E3" s="27"/>
      <c r="F3" s="27"/>
      <c r="G3" s="27"/>
      <c r="H3" s="27"/>
      <c r="I3" s="27"/>
      <c r="J3" s="27"/>
    </row>
    <row r="4" spans="1:10" ht="16.149999999999999" customHeight="1" x14ac:dyDescent="0.3">
      <c r="A4" s="40" t="s">
        <v>81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6.149999999999999" customHeight="1" x14ac:dyDescent="0.3">
      <c r="A5" s="40" t="s">
        <v>94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0.9" customHeight="1" x14ac:dyDescent="0.3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5" customHeight="1" x14ac:dyDescent="0.25">
      <c r="A7" s="52" t="s">
        <v>0</v>
      </c>
      <c r="B7" s="41" t="s">
        <v>1</v>
      </c>
      <c r="C7" s="42"/>
      <c r="D7" s="43"/>
      <c r="E7" s="81" t="s">
        <v>70</v>
      </c>
      <c r="F7" s="82"/>
      <c r="G7" s="83"/>
      <c r="H7" s="50" t="s">
        <v>85</v>
      </c>
      <c r="I7" s="35" t="s">
        <v>84</v>
      </c>
      <c r="J7" s="35" t="s">
        <v>80</v>
      </c>
    </row>
    <row r="8" spans="1:10" ht="29.45" customHeight="1" x14ac:dyDescent="0.25">
      <c r="A8" s="53"/>
      <c r="B8" s="44"/>
      <c r="C8" s="45"/>
      <c r="D8" s="46"/>
      <c r="E8" s="84"/>
      <c r="F8" s="85"/>
      <c r="G8" s="86"/>
      <c r="H8" s="51"/>
      <c r="I8" s="36"/>
      <c r="J8" s="36"/>
    </row>
    <row r="9" spans="1:10" ht="14.25" customHeight="1" x14ac:dyDescent="0.25">
      <c r="A9" s="10" t="s">
        <v>2</v>
      </c>
      <c r="B9" s="47" t="s">
        <v>71</v>
      </c>
      <c r="C9" s="48"/>
      <c r="D9" s="49"/>
      <c r="E9" s="12" t="s">
        <v>3</v>
      </c>
      <c r="F9" s="10"/>
      <c r="G9" s="10"/>
      <c r="H9" s="11">
        <f>SUM(H10:H15)</f>
        <v>49541.2</v>
      </c>
      <c r="I9" s="11">
        <f>SUM(I10:I15)</f>
        <v>49128</v>
      </c>
      <c r="J9" s="23">
        <f t="shared" ref="J9:J15" si="0">I9/H9*100</f>
        <v>99.165946727168503</v>
      </c>
    </row>
    <row r="10" spans="1:10" s="5" customFormat="1" ht="48" customHeight="1" x14ac:dyDescent="0.25">
      <c r="A10" s="13" t="s">
        <v>4</v>
      </c>
      <c r="B10" s="54" t="s">
        <v>5</v>
      </c>
      <c r="C10" s="55"/>
      <c r="D10" s="56"/>
      <c r="E10" s="14" t="s">
        <v>6</v>
      </c>
      <c r="F10" s="13"/>
      <c r="G10" s="13"/>
      <c r="H10" s="15">
        <v>1329.1</v>
      </c>
      <c r="I10" s="15">
        <v>1329.1</v>
      </c>
      <c r="J10" s="24">
        <f t="shared" si="0"/>
        <v>100</v>
      </c>
    </row>
    <row r="11" spans="1:10" ht="67.150000000000006" customHeight="1" x14ac:dyDescent="0.25">
      <c r="A11" s="10" t="s">
        <v>7</v>
      </c>
      <c r="B11" s="54" t="s">
        <v>8</v>
      </c>
      <c r="C11" s="55"/>
      <c r="D11" s="56"/>
      <c r="E11" s="12" t="s">
        <v>9</v>
      </c>
      <c r="F11" s="1"/>
      <c r="G11" s="1"/>
      <c r="H11" s="11">
        <v>3693.4</v>
      </c>
      <c r="I11" s="11">
        <v>3680.3</v>
      </c>
      <c r="J11" s="23">
        <f t="shared" si="0"/>
        <v>99.64531326149347</v>
      </c>
    </row>
    <row r="12" spans="1:10" s="3" customFormat="1" ht="66" customHeight="1" x14ac:dyDescent="0.25">
      <c r="A12" s="13" t="s">
        <v>76</v>
      </c>
      <c r="B12" s="54" t="s">
        <v>68</v>
      </c>
      <c r="C12" s="55"/>
      <c r="D12" s="56"/>
      <c r="E12" s="14" t="s">
        <v>12</v>
      </c>
      <c r="F12" s="4"/>
      <c r="G12" s="4"/>
      <c r="H12" s="15">
        <v>32025.8</v>
      </c>
      <c r="I12" s="15">
        <v>31735.599999999999</v>
      </c>
      <c r="J12" s="24">
        <f t="shared" si="0"/>
        <v>99.093855578939483</v>
      </c>
    </row>
    <row r="13" spans="1:10" s="3" customFormat="1" ht="35.450000000000003" customHeight="1" x14ac:dyDescent="0.25">
      <c r="A13" s="13" t="s">
        <v>82</v>
      </c>
      <c r="B13" s="54" t="s">
        <v>95</v>
      </c>
      <c r="C13" s="55"/>
      <c r="D13" s="56"/>
      <c r="E13" s="14" t="s">
        <v>92</v>
      </c>
      <c r="F13" s="4"/>
      <c r="G13" s="4"/>
      <c r="H13" s="15">
        <v>5612.7</v>
      </c>
      <c r="I13" s="15">
        <v>5612.6</v>
      </c>
      <c r="J13" s="24">
        <v>100</v>
      </c>
    </row>
    <row r="14" spans="1:10" s="16" customFormat="1" ht="15.75" x14ac:dyDescent="0.25">
      <c r="A14" s="13" t="s">
        <v>83</v>
      </c>
      <c r="B14" s="38" t="s">
        <v>13</v>
      </c>
      <c r="C14" s="38"/>
      <c r="D14" s="38"/>
      <c r="E14" s="14" t="s">
        <v>14</v>
      </c>
      <c r="F14" s="4"/>
      <c r="G14" s="4"/>
      <c r="H14" s="15">
        <v>100</v>
      </c>
      <c r="I14" s="15">
        <v>0</v>
      </c>
      <c r="J14" s="24">
        <f t="shared" si="0"/>
        <v>0</v>
      </c>
    </row>
    <row r="15" spans="1:10" s="3" customFormat="1" ht="16.5" customHeight="1" x14ac:dyDescent="0.25">
      <c r="A15" s="13" t="s">
        <v>93</v>
      </c>
      <c r="B15" s="68" t="s">
        <v>10</v>
      </c>
      <c r="C15" s="68"/>
      <c r="D15" s="68"/>
      <c r="E15" s="14" t="s">
        <v>11</v>
      </c>
      <c r="F15" s="13"/>
      <c r="G15" s="13"/>
      <c r="H15" s="15">
        <v>6780.2</v>
      </c>
      <c r="I15" s="15">
        <v>6770.4</v>
      </c>
      <c r="J15" s="24">
        <f t="shared" si="0"/>
        <v>99.855461490811479</v>
      </c>
    </row>
    <row r="16" spans="1:10" s="3" customFormat="1" ht="33" customHeight="1" x14ac:dyDescent="0.25">
      <c r="A16" s="10" t="s">
        <v>15</v>
      </c>
      <c r="B16" s="37" t="s">
        <v>16</v>
      </c>
      <c r="C16" s="37"/>
      <c r="D16" s="37"/>
      <c r="E16" s="12" t="s">
        <v>17</v>
      </c>
      <c r="F16" s="2"/>
      <c r="G16" s="1"/>
      <c r="H16" s="11">
        <f>SUM(H17)</f>
        <v>281.7</v>
      </c>
      <c r="I16" s="11">
        <f>SUM(I17)</f>
        <v>278.89999999999998</v>
      </c>
      <c r="J16" s="23">
        <f t="shared" ref="J16:J21" si="1">I16/H16*100</f>
        <v>99.006034788782387</v>
      </c>
    </row>
    <row r="17" spans="1:10" s="3" customFormat="1" ht="63.75" customHeight="1" x14ac:dyDescent="0.25">
      <c r="A17" s="13" t="s">
        <v>18</v>
      </c>
      <c r="B17" s="67" t="s">
        <v>77</v>
      </c>
      <c r="C17" s="67"/>
      <c r="D17" s="67"/>
      <c r="E17" s="14" t="s">
        <v>19</v>
      </c>
      <c r="F17" s="14"/>
      <c r="G17" s="13"/>
      <c r="H17" s="15">
        <v>281.7</v>
      </c>
      <c r="I17" s="15">
        <v>278.89999999999998</v>
      </c>
      <c r="J17" s="24">
        <f t="shared" si="1"/>
        <v>99.006034788782387</v>
      </c>
    </row>
    <row r="18" spans="1:10" ht="15" customHeight="1" x14ac:dyDescent="0.25">
      <c r="A18" s="10" t="s">
        <v>20</v>
      </c>
      <c r="B18" s="57" t="s">
        <v>21</v>
      </c>
      <c r="C18" s="58"/>
      <c r="D18" s="59"/>
      <c r="E18" s="12" t="s">
        <v>22</v>
      </c>
      <c r="F18" s="12"/>
      <c r="G18" s="1"/>
      <c r="H18" s="11">
        <f>SUM(H19+H20+H21)</f>
        <v>85150.900000000009</v>
      </c>
      <c r="I18" s="11">
        <f>SUM(I19+I20+I21)</f>
        <v>85150.6</v>
      </c>
      <c r="J18" s="23">
        <f t="shared" si="1"/>
        <v>99.999647684287538</v>
      </c>
    </row>
    <row r="19" spans="1:10" ht="18.75" customHeight="1" x14ac:dyDescent="0.25">
      <c r="A19" s="13" t="s">
        <v>23</v>
      </c>
      <c r="B19" s="31" t="s">
        <v>67</v>
      </c>
      <c r="C19" s="69"/>
      <c r="D19" s="70"/>
      <c r="E19" s="14" t="s">
        <v>66</v>
      </c>
      <c r="F19" s="14"/>
      <c r="G19" s="4"/>
      <c r="H19" s="15">
        <v>1557.1</v>
      </c>
      <c r="I19" s="15">
        <v>1557</v>
      </c>
      <c r="J19" s="24">
        <f t="shared" si="1"/>
        <v>99.993577804893718</v>
      </c>
    </row>
    <row r="20" spans="1:10" s="8" customFormat="1" ht="19.5" customHeight="1" x14ac:dyDescent="0.25">
      <c r="A20" s="13" t="s">
        <v>24</v>
      </c>
      <c r="B20" s="31" t="s">
        <v>75</v>
      </c>
      <c r="C20" s="62"/>
      <c r="D20" s="63"/>
      <c r="E20" s="14" t="s">
        <v>69</v>
      </c>
      <c r="F20" s="14"/>
      <c r="G20" s="13"/>
      <c r="H20" s="15">
        <v>83582.7</v>
      </c>
      <c r="I20" s="15">
        <v>83582.600000000006</v>
      </c>
      <c r="J20" s="24">
        <f t="shared" si="1"/>
        <v>99.999880358016682</v>
      </c>
    </row>
    <row r="21" spans="1:10" s="3" customFormat="1" ht="30.75" customHeight="1" x14ac:dyDescent="0.25">
      <c r="A21" s="13" t="s">
        <v>65</v>
      </c>
      <c r="B21" s="67" t="s">
        <v>25</v>
      </c>
      <c r="C21" s="67"/>
      <c r="D21" s="67"/>
      <c r="E21" s="14" t="s">
        <v>26</v>
      </c>
      <c r="F21" s="4"/>
      <c r="G21" s="4"/>
      <c r="H21" s="15">
        <v>11.1</v>
      </c>
      <c r="I21" s="15">
        <v>11</v>
      </c>
      <c r="J21" s="24">
        <f t="shared" si="1"/>
        <v>99.099099099099092</v>
      </c>
    </row>
    <row r="22" spans="1:10" s="8" customFormat="1" ht="32.25" customHeight="1" x14ac:dyDescent="0.2">
      <c r="A22" s="10" t="s">
        <v>62</v>
      </c>
      <c r="B22" s="47" t="s">
        <v>59</v>
      </c>
      <c r="C22" s="60"/>
      <c r="D22" s="61"/>
      <c r="E22" s="12" t="s">
        <v>61</v>
      </c>
      <c r="F22" s="10"/>
      <c r="G22" s="10"/>
      <c r="H22" s="11">
        <f>H23</f>
        <v>127451.1</v>
      </c>
      <c r="I22" s="11">
        <f>I23</f>
        <v>127255.1</v>
      </c>
      <c r="J22" s="23">
        <f t="shared" ref="J22:J28" si="2">I22/H22*100</f>
        <v>99.846215528936199</v>
      </c>
    </row>
    <row r="23" spans="1:10" s="3" customFormat="1" ht="15" customHeight="1" x14ac:dyDescent="0.25">
      <c r="A23" s="10" t="s">
        <v>60</v>
      </c>
      <c r="B23" s="57" t="s">
        <v>63</v>
      </c>
      <c r="C23" s="58"/>
      <c r="D23" s="59"/>
      <c r="E23" s="12" t="s">
        <v>27</v>
      </c>
      <c r="F23" s="1"/>
      <c r="G23" s="1"/>
      <c r="H23" s="11">
        <v>127451.1</v>
      </c>
      <c r="I23" s="11">
        <v>127255.1</v>
      </c>
      <c r="J23" s="23">
        <f t="shared" si="2"/>
        <v>99.846215528936199</v>
      </c>
    </row>
    <row r="24" spans="1:10" ht="18" customHeight="1" x14ac:dyDescent="0.25">
      <c r="A24" s="10" t="s">
        <v>28</v>
      </c>
      <c r="B24" s="57" t="s">
        <v>29</v>
      </c>
      <c r="C24" s="58"/>
      <c r="D24" s="59"/>
      <c r="E24" s="12" t="s">
        <v>30</v>
      </c>
      <c r="F24" s="1"/>
      <c r="G24" s="1"/>
      <c r="H24" s="11">
        <f t="shared" ref="H24:I24" si="3">H25</f>
        <v>50</v>
      </c>
      <c r="I24" s="11">
        <f t="shared" si="3"/>
        <v>50</v>
      </c>
      <c r="J24" s="23">
        <f t="shared" si="2"/>
        <v>100</v>
      </c>
    </row>
    <row r="25" spans="1:10" s="3" customFormat="1" ht="34.5" customHeight="1" x14ac:dyDescent="0.25">
      <c r="A25" s="13" t="s">
        <v>31</v>
      </c>
      <c r="B25" s="54" t="s">
        <v>32</v>
      </c>
      <c r="C25" s="55"/>
      <c r="D25" s="56"/>
      <c r="E25" s="14" t="s">
        <v>33</v>
      </c>
      <c r="F25" s="4"/>
      <c r="G25" s="4"/>
      <c r="H25" s="15">
        <v>50</v>
      </c>
      <c r="I25" s="15">
        <v>50</v>
      </c>
      <c r="J25" s="24">
        <f t="shared" si="2"/>
        <v>100</v>
      </c>
    </row>
    <row r="26" spans="1:10" ht="17.25" customHeight="1" x14ac:dyDescent="0.25">
      <c r="A26" s="10" t="s">
        <v>34</v>
      </c>
      <c r="B26" s="64" t="s">
        <v>35</v>
      </c>
      <c r="C26" s="65"/>
      <c r="D26" s="66"/>
      <c r="E26" s="12" t="s">
        <v>36</v>
      </c>
      <c r="F26" s="10"/>
      <c r="G26" s="10"/>
      <c r="H26" s="11">
        <f>SUM(H27+H28)</f>
        <v>5973.9</v>
      </c>
      <c r="I26" s="11">
        <f>SUM(I27+I28)</f>
        <v>5972.8</v>
      </c>
      <c r="J26" s="21">
        <f t="shared" si="2"/>
        <v>99.981586568238512</v>
      </c>
    </row>
    <row r="27" spans="1:10" ht="30.75" customHeight="1" x14ac:dyDescent="0.25">
      <c r="A27" s="13" t="s">
        <v>37</v>
      </c>
      <c r="B27" s="28" t="s">
        <v>73</v>
      </c>
      <c r="C27" s="29"/>
      <c r="D27" s="30"/>
      <c r="E27" s="14" t="s">
        <v>72</v>
      </c>
      <c r="F27" s="13"/>
      <c r="G27" s="13"/>
      <c r="H27" s="15">
        <v>37</v>
      </c>
      <c r="I27" s="15">
        <v>36</v>
      </c>
      <c r="J27" s="22">
        <f t="shared" si="2"/>
        <v>97.297297297297305</v>
      </c>
    </row>
    <row r="28" spans="1:10" ht="19.5" customHeight="1" x14ac:dyDescent="0.25">
      <c r="A28" s="17" t="s">
        <v>74</v>
      </c>
      <c r="B28" s="54" t="s">
        <v>96</v>
      </c>
      <c r="C28" s="55"/>
      <c r="D28" s="56"/>
      <c r="E28" s="14" t="s">
        <v>38</v>
      </c>
      <c r="F28" s="13"/>
      <c r="G28" s="13"/>
      <c r="H28" s="15">
        <v>5936.9</v>
      </c>
      <c r="I28" s="15">
        <v>5936.8</v>
      </c>
      <c r="J28" s="24">
        <f t="shared" si="2"/>
        <v>99.998315619262584</v>
      </c>
    </row>
    <row r="29" spans="1:10" ht="17.25" customHeight="1" x14ac:dyDescent="0.25">
      <c r="A29" s="10" t="s">
        <v>39</v>
      </c>
      <c r="B29" s="37" t="s">
        <v>78</v>
      </c>
      <c r="C29" s="37"/>
      <c r="D29" s="37"/>
      <c r="E29" s="12" t="s">
        <v>40</v>
      </c>
      <c r="F29" s="10"/>
      <c r="G29" s="1"/>
      <c r="H29" s="11">
        <f>H30+H31</f>
        <v>19725.400000000001</v>
      </c>
      <c r="I29" s="11">
        <f>SUM(I30:I31)</f>
        <v>19698.099999999999</v>
      </c>
      <c r="J29" s="23">
        <f t="shared" ref="J29:J39" si="4">I29/H29*100</f>
        <v>99.861599764770276</v>
      </c>
    </row>
    <row r="30" spans="1:10" ht="16.5" customHeight="1" x14ac:dyDescent="0.25">
      <c r="A30" s="13" t="s">
        <v>41</v>
      </c>
      <c r="B30" s="38" t="s">
        <v>42</v>
      </c>
      <c r="C30" s="38"/>
      <c r="D30" s="38"/>
      <c r="E30" s="14" t="s">
        <v>43</v>
      </c>
      <c r="F30" s="4"/>
      <c r="G30" s="4"/>
      <c r="H30" s="15">
        <v>7353.7</v>
      </c>
      <c r="I30" s="15">
        <v>7353.5</v>
      </c>
      <c r="J30" s="24">
        <f t="shared" si="4"/>
        <v>99.997280280675042</v>
      </c>
    </row>
    <row r="31" spans="1:10" ht="32.450000000000003" customHeight="1" x14ac:dyDescent="0.25">
      <c r="A31" s="13" t="s">
        <v>86</v>
      </c>
      <c r="B31" s="28" t="s">
        <v>87</v>
      </c>
      <c r="C31" s="29"/>
      <c r="D31" s="30"/>
      <c r="E31" s="14" t="s">
        <v>88</v>
      </c>
      <c r="F31" s="4"/>
      <c r="G31" s="4"/>
      <c r="H31" s="15">
        <v>12371.7</v>
      </c>
      <c r="I31" s="15">
        <v>12344.6</v>
      </c>
      <c r="J31" s="24">
        <f t="shared" si="4"/>
        <v>99.780951688126933</v>
      </c>
    </row>
    <row r="32" spans="1:10" s="3" customFormat="1" ht="18.75" customHeight="1" x14ac:dyDescent="0.25">
      <c r="A32" s="10" t="s">
        <v>44</v>
      </c>
      <c r="B32" s="57" t="s">
        <v>45</v>
      </c>
      <c r="C32" s="58"/>
      <c r="D32" s="59"/>
      <c r="E32" s="10">
        <v>1000</v>
      </c>
      <c r="F32" s="10"/>
      <c r="G32" s="10"/>
      <c r="H32" s="11">
        <f>SUM(H33:H35)</f>
        <v>26821.199999999997</v>
      </c>
      <c r="I32" s="11">
        <f>SUM(I33:I35)</f>
        <v>26346.1</v>
      </c>
      <c r="J32" s="23">
        <f t="shared" si="4"/>
        <v>98.228640031020248</v>
      </c>
    </row>
    <row r="33" spans="1:10" s="3" customFormat="1" ht="18.75" customHeight="1" x14ac:dyDescent="0.25">
      <c r="A33" s="13" t="s">
        <v>46</v>
      </c>
      <c r="B33" s="31" t="s">
        <v>90</v>
      </c>
      <c r="C33" s="32"/>
      <c r="D33" s="33"/>
      <c r="E33" s="13">
        <v>1001</v>
      </c>
      <c r="F33" s="13"/>
      <c r="G33" s="13"/>
      <c r="H33" s="15">
        <v>970</v>
      </c>
      <c r="I33" s="15">
        <v>969.6</v>
      </c>
      <c r="J33" s="24">
        <f t="shared" si="4"/>
        <v>99.958762886597938</v>
      </c>
    </row>
    <row r="34" spans="1:10" s="3" customFormat="1" ht="15.6" customHeight="1" x14ac:dyDescent="0.25">
      <c r="A34" s="13" t="s">
        <v>64</v>
      </c>
      <c r="B34" s="78" t="s">
        <v>47</v>
      </c>
      <c r="C34" s="79"/>
      <c r="D34" s="80"/>
      <c r="E34" s="13">
        <v>1004</v>
      </c>
      <c r="F34" s="4"/>
      <c r="G34" s="4"/>
      <c r="H34" s="15">
        <v>24936.1</v>
      </c>
      <c r="I34" s="15">
        <v>24461.7</v>
      </c>
      <c r="J34" s="24">
        <f t="shared" si="4"/>
        <v>98.097537305352489</v>
      </c>
    </row>
    <row r="35" spans="1:10" s="3" customFormat="1" ht="30" customHeight="1" x14ac:dyDescent="0.25">
      <c r="A35" s="13" t="s">
        <v>89</v>
      </c>
      <c r="B35" s="28" t="s">
        <v>91</v>
      </c>
      <c r="C35" s="29"/>
      <c r="D35" s="30"/>
      <c r="E35" s="13">
        <v>1006</v>
      </c>
      <c r="F35" s="4"/>
      <c r="G35" s="4"/>
      <c r="H35" s="15">
        <v>915.1</v>
      </c>
      <c r="I35" s="15">
        <v>914.8</v>
      </c>
      <c r="J35" s="24">
        <f t="shared" si="4"/>
        <v>99.967216697628672</v>
      </c>
    </row>
    <row r="36" spans="1:10" ht="18" customHeight="1" x14ac:dyDescent="0.25">
      <c r="A36" s="10" t="s">
        <v>48</v>
      </c>
      <c r="B36" s="37" t="s">
        <v>49</v>
      </c>
      <c r="C36" s="37"/>
      <c r="D36" s="37"/>
      <c r="E36" s="12" t="s">
        <v>50</v>
      </c>
      <c r="F36" s="10"/>
      <c r="G36" s="10"/>
      <c r="H36" s="11">
        <f>SUM(H37)</f>
        <v>18456.599999999999</v>
      </c>
      <c r="I36" s="11">
        <f>SUM(I37)</f>
        <v>18456.2</v>
      </c>
      <c r="J36" s="23">
        <f t="shared" si="4"/>
        <v>99.997832753594935</v>
      </c>
    </row>
    <row r="37" spans="1:10" ht="17.25" customHeight="1" x14ac:dyDescent="0.25">
      <c r="A37" s="13" t="s">
        <v>51</v>
      </c>
      <c r="B37" s="75" t="s">
        <v>79</v>
      </c>
      <c r="C37" s="76"/>
      <c r="D37" s="77"/>
      <c r="E37" s="14" t="s">
        <v>52</v>
      </c>
      <c r="F37" s="13"/>
      <c r="G37" s="13"/>
      <c r="H37" s="15">
        <v>18456.599999999999</v>
      </c>
      <c r="I37" s="15">
        <v>18456.2</v>
      </c>
      <c r="J37" s="24">
        <f t="shared" si="4"/>
        <v>99.997832753594935</v>
      </c>
    </row>
    <row r="38" spans="1:10" ht="15.75" x14ac:dyDescent="0.25">
      <c r="A38" s="10" t="s">
        <v>53</v>
      </c>
      <c r="B38" s="47" t="s">
        <v>54</v>
      </c>
      <c r="C38" s="48"/>
      <c r="D38" s="49"/>
      <c r="E38" s="10">
        <v>1200</v>
      </c>
      <c r="F38" s="10"/>
      <c r="G38" s="10"/>
      <c r="H38" s="11">
        <f t="shared" ref="H38:I38" si="5">SUM(H39)</f>
        <v>2197.1</v>
      </c>
      <c r="I38" s="11">
        <f t="shared" si="5"/>
        <v>2197</v>
      </c>
      <c r="J38" s="23">
        <f t="shared" si="4"/>
        <v>99.99544854581039</v>
      </c>
    </row>
    <row r="39" spans="1:10" ht="15" customHeight="1" x14ac:dyDescent="0.25">
      <c r="A39" s="13" t="s">
        <v>55</v>
      </c>
      <c r="B39" s="72" t="s">
        <v>56</v>
      </c>
      <c r="C39" s="73"/>
      <c r="D39" s="74"/>
      <c r="E39" s="14" t="s">
        <v>57</v>
      </c>
      <c r="F39" s="13"/>
      <c r="G39" s="4"/>
      <c r="H39" s="15">
        <v>2197.1</v>
      </c>
      <c r="I39" s="15">
        <v>2197</v>
      </c>
      <c r="J39" s="24">
        <f t="shared" si="4"/>
        <v>99.99544854581039</v>
      </c>
    </row>
    <row r="40" spans="1:10" x14ac:dyDescent="0.25">
      <c r="A40" s="71" t="s">
        <v>58</v>
      </c>
      <c r="B40" s="71"/>
      <c r="C40" s="71"/>
      <c r="D40" s="71"/>
      <c r="E40" s="71"/>
      <c r="F40" s="71"/>
      <c r="G40" s="71"/>
      <c r="H40" s="11">
        <f>SUM(H9+H16+H18+H22+H24+H26+H29+H32+H36+H38)</f>
        <v>335649.10000000003</v>
      </c>
      <c r="I40" s="11">
        <f>SUM(I9+I16+I38+I36+I32+I29+I26+I24+I22+I18)</f>
        <v>334532.80000000005</v>
      </c>
      <c r="J40" s="23">
        <f t="shared" ref="J40" si="6">I40/H40*100</f>
        <v>99.667420529356406</v>
      </c>
    </row>
    <row r="41" spans="1:10" x14ac:dyDescent="0.25">
      <c r="B41" s="6"/>
      <c r="C41" s="6"/>
    </row>
    <row r="42" spans="1:10" x14ac:dyDescent="0.25">
      <c r="B42" s="6"/>
      <c r="C42" s="6"/>
    </row>
    <row r="43" spans="1:10" x14ac:dyDescent="0.25">
      <c r="A43" s="25"/>
      <c r="B43" s="26"/>
      <c r="C43" s="26"/>
      <c r="D43" s="26"/>
      <c r="E43" s="26"/>
      <c r="F43" s="26"/>
      <c r="G43" s="26"/>
      <c r="H43"/>
      <c r="J43"/>
    </row>
    <row r="44" spans="1:10" x14ac:dyDescent="0.25">
      <c r="B44" s="6"/>
      <c r="C44" s="6"/>
    </row>
    <row r="45" spans="1:10" x14ac:dyDescent="0.25">
      <c r="B45" s="6"/>
      <c r="C45" s="6"/>
      <c r="D45" s="18"/>
    </row>
    <row r="46" spans="1:10" x14ac:dyDescent="0.25">
      <c r="B46" s="6"/>
      <c r="C46" s="6"/>
      <c r="D46" s="19"/>
    </row>
    <row r="47" spans="1:10" x14ac:dyDescent="0.25">
      <c r="B47" s="6"/>
      <c r="C47" s="6"/>
      <c r="D47" s="19"/>
    </row>
    <row r="48" spans="1:10" x14ac:dyDescent="0.25">
      <c r="B48" s="6"/>
      <c r="C48" s="6"/>
      <c r="D48" s="19"/>
    </row>
    <row r="49" spans="2:3" x14ac:dyDescent="0.25">
      <c r="B49" s="6"/>
      <c r="C49" s="6"/>
    </row>
    <row r="50" spans="2:3" x14ac:dyDescent="0.25">
      <c r="B50" s="6"/>
      <c r="C50" s="6"/>
    </row>
    <row r="51" spans="2:3" x14ac:dyDescent="0.25">
      <c r="B51" s="6"/>
      <c r="C51" s="6"/>
    </row>
    <row r="52" spans="2:3" x14ac:dyDescent="0.25">
      <c r="B52" s="6"/>
      <c r="C52" s="6"/>
    </row>
    <row r="53" spans="2:3" x14ac:dyDescent="0.25">
      <c r="B53" s="6"/>
      <c r="C53" s="6"/>
    </row>
    <row r="54" spans="2:3" x14ac:dyDescent="0.25">
      <c r="B54" s="6"/>
      <c r="C54" s="6"/>
    </row>
    <row r="55" spans="2:3" x14ac:dyDescent="0.25">
      <c r="B55" s="6"/>
      <c r="C55" s="6"/>
    </row>
  </sheetData>
  <mergeCells count="43">
    <mergeCell ref="B13:D13"/>
    <mergeCell ref="B12:D12"/>
    <mergeCell ref="B10:D10"/>
    <mergeCell ref="B11:D11"/>
    <mergeCell ref="E7:G8"/>
    <mergeCell ref="A40:G40"/>
    <mergeCell ref="B38:D38"/>
    <mergeCell ref="B39:D39"/>
    <mergeCell ref="B37:D37"/>
    <mergeCell ref="B32:D32"/>
    <mergeCell ref="B34:D34"/>
    <mergeCell ref="B36:D36"/>
    <mergeCell ref="B14:D14"/>
    <mergeCell ref="B15:D15"/>
    <mergeCell ref="B16:D16"/>
    <mergeCell ref="B17:D17"/>
    <mergeCell ref="B19:D19"/>
    <mergeCell ref="B28:D28"/>
    <mergeCell ref="B18:D18"/>
    <mergeCell ref="B22:D22"/>
    <mergeCell ref="B20:D20"/>
    <mergeCell ref="B24:D24"/>
    <mergeCell ref="B25:D25"/>
    <mergeCell ref="B26:D26"/>
    <mergeCell ref="B27:D27"/>
    <mergeCell ref="B23:D23"/>
    <mergeCell ref="B21:D21"/>
    <mergeCell ref="B31:D31"/>
    <mergeCell ref="B33:D33"/>
    <mergeCell ref="B35:D35"/>
    <mergeCell ref="D1:J1"/>
    <mergeCell ref="I7:I8"/>
    <mergeCell ref="J7:J8"/>
    <mergeCell ref="B29:D29"/>
    <mergeCell ref="B30:D30"/>
    <mergeCell ref="E2:J2"/>
    <mergeCell ref="A6:J6"/>
    <mergeCell ref="A4:J4"/>
    <mergeCell ref="A5:J5"/>
    <mergeCell ref="B7:D8"/>
    <mergeCell ref="B9:D9"/>
    <mergeCell ref="H7:H8"/>
    <mergeCell ref="A7:A8"/>
  </mergeCells>
  <phoneticPr fontId="0" type="noConversion"/>
  <pageMargins left="0.19685039370078741" right="0.19685039370078741" top="0.39370078740157483" bottom="0.39370078740157483" header="0.11811023622047245" footer="0.11811023622047245"/>
  <pageSetup paperSize="9" scale="87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2019-02-01T11:54:16Z</cp:lastPrinted>
  <dcterms:created xsi:type="dcterms:W3CDTF">2011-06-28T07:51:13Z</dcterms:created>
  <dcterms:modified xsi:type="dcterms:W3CDTF">2020-11-20T08:50:06Z</dcterms:modified>
</cp:coreProperties>
</file>